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01 Папки подразделений\Управление инвестиций\Расчеты по ИП\РАСЧЕТЫ МФУС и по ССР\2023 год\ИПР 2023\п.69 N_000-11-1-01.41-3801\"/>
    </mc:Choice>
  </mc:AlternateContent>
  <bookViews>
    <workbookView xWindow="0" yWindow="0" windowWidth="20490" windowHeight="7620"/>
  </bookViews>
  <sheets>
    <sheet name="Мои данные" sheetId="1" r:id="rId1"/>
  </sheets>
  <definedNames>
    <definedName name="Print_Area" localSheetId="0">'Мои данные'!$A$1:$L$26</definedName>
    <definedName name="Print_Titles" localSheetId="0">'Мои данные'!$13:$13</definedName>
  </definedNames>
  <calcPr calcId="162913"/>
</workbook>
</file>

<file path=xl/calcChain.xml><?xml version="1.0" encoding="utf-8"?>
<calcChain xmlns="http://schemas.openxmlformats.org/spreadsheetml/2006/main">
  <c r="L15" i="1" l="1"/>
  <c r="L17" i="1" s="1"/>
  <c r="L20" i="1" l="1"/>
  <c r="L21" i="1" s="1"/>
  <c r="F1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<sst xmlns="http://schemas.openxmlformats.org/spreadsheetml/2006/main" count="27" uniqueCount="27">
  <si>
    <t>№ пп</t>
  </si>
  <si>
    <t>Наименование организации заказчика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</si>
  <si>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</si>
  <si>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</si>
  <si>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</si>
  <si>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</si>
  <si>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</si>
  <si>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цены 2001</t>
  </si>
  <si>
    <t xml:space="preserve">  ВСЕГО по смете</t>
  </si>
  <si>
    <t>на проектные работы</t>
  </si>
  <si>
    <t>НДС 20%</t>
  </si>
  <si>
    <t>СМЕТА на ПИР</t>
  </si>
  <si>
    <t>Итого затраты по смете в базовом уровне цен ИТОГО</t>
  </si>
  <si>
    <t xml:space="preserve">Архангельский филиал ПАО "Россети Северо-Запада"  </t>
  </si>
  <si>
    <t>Районный коэффициент</t>
  </si>
  <si>
    <t>Приказ Минстроя России от 1 октября 2021 года № 707/пр «Об утверждении Методики определения стоимости работ по подготовке проектной документации» п. 168, формула 9.1</t>
  </si>
  <si>
    <t>руб</t>
  </si>
  <si>
    <t>Воздушные линии напряжением до 1 кВ, длинной свыше до 1 км</t>
  </si>
  <si>
    <t xml:space="preserve">  </t>
  </si>
  <si>
    <t>Составил: Инженер 2 категории</t>
  </si>
  <si>
    <t>Г.Н.Никулина</t>
  </si>
  <si>
    <t xml:space="preserve">                                   ВЛ-0,4 кВ(длина 160 м)</t>
  </si>
  <si>
    <t>Итоги по смете в ценах 4 кв. 2022 г</t>
  </si>
  <si>
    <t xml:space="preserve">Письмо Минстроя РФ № 60112-ИФ/09 от 14.11.2022 (К=5,22) </t>
  </si>
  <si>
    <t>N_000-11-1-01.41-3801</t>
  </si>
  <si>
    <t xml:space="preserve"> Проектирование. Реконструкция ВЛ-0,4 кВ от ТП 10/0,4кВ №12 в г.Северодвинске Архангельской области в объеме освобождения земельного участка от объектов электроэнергетики (Фонд защиты прав граждан - участников долевого строительства в Архангельской области, ОЗУ-00053А/21 от 18.04.2022) (0,16 км)</t>
  </si>
  <si>
    <t>6144,8*0,3161+6144,80*0,6838*1,4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</si>
</sst>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"/>
  </numFmts>
  <fonts count="17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name val="Arial"/>
      <family val="2"/>
      <charset val="204"/>
    </font>
    <font>
      <sz val="12"/>
      <name val="Times New Romanr"/>
      <charset val="204"/>
    </font>
    <font>
      <b/>
      <sz val="14"/>
      <name val="Times New Romanr"/>
      <charset val="204"/>
    </font>
    <font>
      <b/>
      <sz val="12"/>
      <name val="Times New Romanr"/>
      <charset val="204"/>
    </font>
    <font>
      <i/>
      <sz val="12"/>
      <name val="Times New Romanr"/>
      <charset val="204"/>
    </font>
    <font>
      <i/>
      <sz val="10"/>
      <name val="Times New Romanr"/>
      <charset val="204"/>
    </font>
    <font>
      <sz val="10"/>
      <name val="Times New Romanr"/>
      <charset val="204"/>
    </font>
    <font>
      <b/>
      <sz val="10"/>
      <name val="Times New Romanr"/>
      <charset val="204"/>
    </font>
    <font>
      <sz val="11"/>
      <name val="Times New Romanr"/>
      <charset val="204"/>
    </font>
    <font>
      <sz val="11"/>
      <color theme="1"/>
      <name val="Times New Roman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7" fillId="0" borderId="0"/>
    <xf numFmtId="0" fontId="7" fillId="0" borderId="0"/>
  </cellStyleXfs>
  <cellXfs count="44">
    <xf numFmtId="0" fontId="0" fillId="0" borderId="0" xfId="0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vertical="top"/>
    </xf>
    <xf numFmtId="0" fontId="8" fillId="0" borderId="0" xfId="21" applyFont="1" applyBorder="1">
      <alignment horizontal="center"/>
    </xf>
    <xf numFmtId="0" fontId="10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0" fontId="8" fillId="0" borderId="0" xfId="0" applyFont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164" fontId="8" fillId="0" borderId="0" xfId="0" applyNumberFormat="1" applyFont="1" applyAlignment="1">
      <alignment vertical="top" wrapText="1"/>
    </xf>
    <xf numFmtId="165" fontId="8" fillId="0" borderId="0" xfId="0" applyNumberFormat="1" applyFont="1"/>
    <xf numFmtId="0" fontId="8" fillId="0" borderId="0" xfId="22" applyFont="1">
      <alignment horizontal="left" vertical="top"/>
    </xf>
    <xf numFmtId="0" fontId="15" fillId="0" borderId="7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22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NumberFormat="1" applyFont="1" applyBorder="1" applyAlignment="1">
      <alignment horizontal="right" vertical="top" wrapText="1"/>
    </xf>
    <xf numFmtId="0" fontId="16" fillId="0" borderId="0" xfId="0" applyFont="1"/>
    <xf numFmtId="2" fontId="8" fillId="0" borderId="1" xfId="0" applyNumberFormat="1" applyFont="1" applyBorder="1" applyAlignment="1">
      <alignment horizontal="right" vertical="top" wrapText="1"/>
    </xf>
    <xf numFmtId="2" fontId="16" fillId="0" borderId="1" xfId="0" applyNumberFormat="1" applyFont="1" applyBorder="1"/>
    <xf numFmtId="2" fontId="8" fillId="0" borderId="1" xfId="5" applyNumberFormat="1" applyFont="1" applyBorder="1" applyAlignment="1">
      <alignment horizontal="right" vertical="top" wrapText="1"/>
    </xf>
    <xf numFmtId="4" fontId="8" fillId="2" borderId="1" xfId="5" applyNumberFormat="1" applyFont="1" applyFill="1" applyBorder="1" applyAlignment="1">
      <alignment horizontal="right" vertical="top" wrapText="1"/>
    </xf>
    <xf numFmtId="4" fontId="8" fillId="0" borderId="1" xfId="5" applyNumberFormat="1" applyFont="1" applyBorder="1" applyAlignment="1">
      <alignment horizontal="right" vertical="top" wrapText="1"/>
    </xf>
    <xf numFmtId="0" fontId="10" fillId="0" borderId="0" xfId="21" applyFont="1" applyBorder="1" applyAlignment="1">
      <alignment horizontal="left" wrapText="1"/>
    </xf>
    <xf numFmtId="0" fontId="9" fillId="0" borderId="0" xfId="21" applyFont="1">
      <alignment horizontal="center"/>
    </xf>
    <xf numFmtId="0" fontId="8" fillId="0" borderId="0" xfId="0" applyFont="1" applyAlignment="1">
      <alignment horizontal="center"/>
    </xf>
    <xf numFmtId="0" fontId="10" fillId="0" borderId="2" xfId="21" applyFont="1" applyBorder="1" applyAlignment="1">
      <alignment horizontal="center" vertical="top" wrapText="1"/>
    </xf>
    <xf numFmtId="0" fontId="8" fillId="0" borderId="2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0" fillId="0" borderId="1" xfId="5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5" fillId="0" borderId="4" xfId="5" applyFont="1" applyBorder="1" applyAlignment="1">
      <alignment horizontal="left" vertical="top" wrapText="1"/>
    </xf>
    <xf numFmtId="0" fontId="15" fillId="0" borderId="5" xfId="5" applyFont="1" applyBorder="1" applyAlignment="1">
      <alignment horizontal="left" vertical="top" wrapText="1"/>
    </xf>
    <xf numFmtId="0" fontId="15" fillId="0" borderId="6" xfId="5" applyFont="1" applyBorder="1" applyAlignment="1">
      <alignment horizontal="left" vertical="top" wrapText="1"/>
    </xf>
  </cellXfs>
  <cellStyles count="26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Обычный 2 11" xfId="24"/>
    <cellStyle name="Обычный 2 2 2" xfId="25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showGridLines="0" tabSelected="1" zoomScaleNormal="100" workbookViewId="0">
      <selection activeCell="L18" sqref="L18"/>
    </sheetView>
  </sheetViews>
  <sheetFormatPr defaultRowHeight="15.75" outlineLevelRow="1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29" t="s">
        <v>24</v>
      </c>
      <c r="B1" s="29"/>
      <c r="C1" s="29"/>
      <c r="D1" s="29"/>
      <c r="L1" s="2" t="s">
        <v>2</v>
      </c>
    </row>
    <row r="2" spans="1:17">
      <c r="A2" s="34"/>
      <c r="B2" s="34"/>
      <c r="C2" s="34"/>
      <c r="D2" s="34"/>
    </row>
    <row r="3" spans="1:17" ht="18.75">
      <c r="A3" s="30" t="s">
        <v>11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7">
      <c r="A4" s="31" t="s">
        <v>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7" spans="1:17" ht="52.5" customHeight="1">
      <c r="A7" s="32" t="s">
        <v>25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33" t="s">
        <v>13</v>
      </c>
      <c r="D10" s="33"/>
      <c r="E10" s="33"/>
      <c r="F10" s="33"/>
      <c r="G10" s="33"/>
      <c r="H10" s="33"/>
      <c r="I10" s="33"/>
      <c r="J10" s="33"/>
      <c r="K10" s="33"/>
      <c r="L10" s="33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16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37" t="s">
        <v>21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10"/>
      <c r="N14" s="10"/>
      <c r="O14" s="10"/>
      <c r="P14" s="10"/>
      <c r="Q14" s="10"/>
    </row>
    <row r="15" spans="1:17" ht="31.5">
      <c r="A15" s="11">
        <v>1</v>
      </c>
      <c r="B15" s="12" t="s">
        <v>17</v>
      </c>
      <c r="C15" s="12" t="s">
        <v>18</v>
      </c>
      <c r="D15" s="13">
        <v>6.1448</v>
      </c>
      <c r="E15" s="13">
        <v>1</v>
      </c>
      <c r="F15" s="13" t="str">
        <f ca="1">IF(INDIRECT("J" &amp; ROW())="текущие цены", IF(INDIRECT("G" &amp; ROW())="", "0", "0"), IF(INDIRECT("G" &amp; ROW())="", "7763","7763"))</f>
        <v>7763</v>
      </c>
      <c r="G15" s="13"/>
      <c r="H15" s="13"/>
      <c r="I15" s="13"/>
      <c r="J15" s="13" t="s">
        <v>7</v>
      </c>
      <c r="K15" s="13"/>
      <c r="L15" s="24">
        <f>D15*1000</f>
        <v>6144.8</v>
      </c>
      <c r="M15" s="10"/>
      <c r="N15" s="10"/>
      <c r="O15" s="10"/>
      <c r="P15" s="10"/>
      <c r="Q15" s="10"/>
    </row>
    <row r="16" spans="1:17" s="23" customFormat="1" ht="75" outlineLevel="1">
      <c r="A16" s="18">
        <v>2</v>
      </c>
      <c r="B16" s="19" t="s">
        <v>14</v>
      </c>
      <c r="C16" s="20" t="s">
        <v>15</v>
      </c>
      <c r="D16" s="21" t="s">
        <v>26</v>
      </c>
      <c r="E16" s="22"/>
      <c r="L16" s="25"/>
    </row>
    <row r="17" spans="1:17">
      <c r="A17" s="35" t="s">
        <v>12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26">
        <f>L15*0.3161+L15*0.6838*1.4</f>
        <v>7824.9112159999995</v>
      </c>
      <c r="M17" s="10"/>
      <c r="N17" s="10"/>
      <c r="O17" s="10"/>
      <c r="P17" s="10"/>
      <c r="Q17" s="10"/>
    </row>
    <row r="18" spans="1:17" ht="15" customHeight="1">
      <c r="A18" s="41" t="s">
        <v>23</v>
      </c>
      <c r="B18" s="42"/>
      <c r="C18" s="42"/>
      <c r="D18" s="43"/>
      <c r="E18" s="14"/>
      <c r="F18" s="14"/>
      <c r="G18" s="14"/>
      <c r="H18" s="14"/>
      <c r="I18" s="14"/>
      <c r="J18" s="14"/>
      <c r="K18" s="14"/>
      <c r="L18" s="26">
        <v>5.22</v>
      </c>
      <c r="M18" s="10"/>
      <c r="N18" s="10"/>
      <c r="O18" s="10"/>
      <c r="P18" s="10"/>
      <c r="Q18" s="10"/>
    </row>
    <row r="19" spans="1:17" ht="15.75" customHeight="1">
      <c r="A19" s="39" t="s">
        <v>22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27">
        <v>40846.07</v>
      </c>
      <c r="M19" s="10"/>
      <c r="N19" s="15"/>
      <c r="O19" s="10"/>
      <c r="P19" s="10"/>
      <c r="Q19" s="10"/>
    </row>
    <row r="20" spans="1:17">
      <c r="A20" s="35" t="s">
        <v>10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28">
        <f>L19*20%</f>
        <v>8169.2139999999999</v>
      </c>
      <c r="M20" s="10"/>
      <c r="N20" s="10"/>
      <c r="O20" s="10"/>
      <c r="P20" s="10"/>
      <c r="Q20" s="10"/>
    </row>
    <row r="21" spans="1:17">
      <c r="A21" s="39" t="s">
        <v>8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27">
        <f>L19+L20</f>
        <v>49015.284</v>
      </c>
      <c r="M21" s="10"/>
      <c r="N21" s="10"/>
      <c r="O21" s="10"/>
      <c r="P21" s="10"/>
      <c r="Q21" s="10"/>
    </row>
    <row r="22" spans="1:17">
      <c r="L22" s="16"/>
      <c r="M22" s="4"/>
      <c r="N22" s="4"/>
      <c r="O22" s="4"/>
      <c r="P22" s="4"/>
      <c r="Q22" s="4"/>
    </row>
    <row r="23" spans="1:17">
      <c r="B23" s="1" t="s">
        <v>19</v>
      </c>
      <c r="C23" s="1" t="s">
        <v>20</v>
      </c>
    </row>
    <row r="24" spans="1:17">
      <c r="C24" s="17"/>
    </row>
  </sheetData>
  <mergeCells count="12">
    <mergeCell ref="A17:K17"/>
    <mergeCell ref="A14:L14"/>
    <mergeCell ref="A20:K20"/>
    <mergeCell ref="A21:K21"/>
    <mergeCell ref="A18:D18"/>
    <mergeCell ref="A19:K19"/>
    <mergeCell ref="A1:D1"/>
    <mergeCell ref="A3:L3"/>
    <mergeCell ref="A4:L4"/>
    <mergeCell ref="A7:L7"/>
    <mergeCell ref="C10:L10"/>
    <mergeCell ref="A2:D2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Никулина Галина Николаевна</cp:lastModifiedBy>
  <cp:lastPrinted>2020-12-29T10:22:46Z</cp:lastPrinted>
  <dcterms:created xsi:type="dcterms:W3CDTF">2007-02-21T08:42:24Z</dcterms:created>
  <dcterms:modified xsi:type="dcterms:W3CDTF">2023-01-17T07:09:57Z</dcterms:modified>
</cp:coreProperties>
</file>